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521" windowWidth="9720" windowHeight="9120" activeTab="0"/>
  </bookViews>
  <sheets>
    <sheet name="Load Calculations" sheetId="1" r:id="rId1"/>
  </sheets>
  <definedNames/>
  <calcPr fullCalcOnLoad="1"/>
</workbook>
</file>

<file path=xl/sharedStrings.xml><?xml version="1.0" encoding="utf-8"?>
<sst xmlns="http://schemas.openxmlformats.org/spreadsheetml/2006/main" count="146" uniqueCount="52">
  <si>
    <t>ESR Motor Systems</t>
  </si>
  <si>
    <t>Diameter</t>
  </si>
  <si>
    <t>X</t>
  </si>
  <si>
    <t>RPM</t>
  </si>
  <si>
    <t>=</t>
  </si>
  <si>
    <t>Calculate</t>
  </si>
  <si>
    <t>FPM</t>
  </si>
  <si>
    <t>/</t>
  </si>
  <si>
    <t>) =</t>
  </si>
  <si>
    <t>/ (</t>
  </si>
  <si>
    <t>Horsepower</t>
  </si>
  <si>
    <t>Torque</t>
  </si>
  <si>
    <t>HP</t>
  </si>
  <si>
    <t>Force Lb.</t>
  </si>
  <si>
    <t>Radius</t>
  </si>
  <si>
    <t>Effective Force</t>
  </si>
  <si>
    <t>Velocity</t>
  </si>
  <si>
    <t>Force Lbs.</t>
  </si>
  <si>
    <t>Force</t>
  </si>
  <si>
    <t>Tension</t>
  </si>
  <si>
    <t>3 Phase Motor Horsepower</t>
  </si>
  <si>
    <t>Volts</t>
  </si>
  <si>
    <t>Amps</t>
  </si>
  <si>
    <t>Eff</t>
  </si>
  <si>
    <t>PF</t>
  </si>
  <si>
    <t>DC Motor Horsepower</t>
  </si>
  <si>
    <t>Nm</t>
  </si>
  <si>
    <t>Lb. In.</t>
  </si>
  <si>
    <t>Lb. In. to Nm</t>
  </si>
  <si>
    <t>Kw to HP</t>
  </si>
  <si>
    <t>Kw</t>
  </si>
  <si>
    <t>Diameter or P.D. of Wheel</t>
  </si>
  <si>
    <t>in</t>
  </si>
  <si>
    <t>lbs</t>
  </si>
  <si>
    <t>in lb</t>
  </si>
  <si>
    <t>fpm</t>
  </si>
  <si>
    <t>Velocity from HP &amp; Force</t>
  </si>
  <si>
    <t>Velocity from RPM</t>
  </si>
  <si>
    <t>RPM from HP &amp; Torque</t>
  </si>
  <si>
    <t>RPM from Velocity</t>
  </si>
  <si>
    <t>Torque from HP &amp; RPM</t>
  </si>
  <si>
    <t>Torque from Force</t>
  </si>
  <si>
    <t>HP from Force and Velocity</t>
  </si>
  <si>
    <t>Horsepower from Torque and RPM</t>
  </si>
  <si>
    <t>lb in</t>
  </si>
  <si>
    <t>Nm to Lb In</t>
  </si>
  <si>
    <t>Eff. Tension from Torque &amp; Radius</t>
  </si>
  <si>
    <t>Eff. Tension from HP &amp; FPM</t>
  </si>
  <si>
    <t>LOAD CALCULATION SHEET*</t>
  </si>
  <si>
    <t>*All Calculations are general and do not take into account coeffients or other factors that may effect the load calculations.</t>
  </si>
  <si>
    <t>ESR Motor Systems • Rock Hill, SC  29730</t>
  </si>
  <si>
    <t>Phone: (803) 324-7676 • FAX: (803) 324-3259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</si>
</sst>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22"/>
      <color indexed="9"/>
      <name val="Impac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22"/>
      <color theme="0"/>
      <name val="Impac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34" fillId="34" borderId="0" xfId="0" applyFont="1" applyFill="1" applyAlignment="1">
      <alignment horizontal="center"/>
    </xf>
    <xf numFmtId="0" fontId="34" fillId="34" borderId="0" xfId="0" applyFont="1" applyFill="1" applyAlignment="1">
      <alignment/>
    </xf>
    <xf numFmtId="2" fontId="0" fillId="35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4" borderId="0" xfId="0" applyFill="1" applyAlignment="1">
      <alignment horizontal="left"/>
    </xf>
    <xf numFmtId="0" fontId="36" fillId="34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2" xfId="0" applyFill="1" applyBorder="1" applyAlignment="1" applyProtection="1">
      <alignment horizontal="center"/>
      <protection locked="0"/>
    </xf>
    <xf numFmtId="0" fontId="37" fillId="33" borderId="0" xfId="0" applyFont="1" applyFill="1" applyAlignment="1">
      <alignment/>
    </xf>
    <xf numFmtId="0" fontId="2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7</xdr:row>
      <xdr:rowOff>123825</xdr:rowOff>
    </xdr:from>
    <xdr:to>
      <xdr:col>19</xdr:col>
      <xdr:colOff>581025</xdr:colOff>
      <xdr:row>18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657350"/>
          <a:ext cx="4657725" cy="21336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.8515625" style="0" customWidth="1"/>
    <col min="2" max="2" width="33.7109375" style="0" customWidth="1"/>
    <col min="3" max="3" width="9.140625" style="1" customWidth="1"/>
    <col min="4" max="4" width="2.57421875" style="1" customWidth="1"/>
    <col min="5" max="5" width="9.140625" style="1" customWidth="1"/>
    <col min="6" max="6" width="2.7109375" style="1" customWidth="1"/>
    <col min="7" max="7" width="9.140625" style="1" customWidth="1"/>
    <col min="8" max="8" width="3.28125" style="1" customWidth="1"/>
    <col min="9" max="9" width="12.421875" style="1" customWidth="1"/>
    <col min="10" max="10" width="3.140625" style="1" customWidth="1"/>
    <col min="11" max="11" width="9.140625" style="1" customWidth="1"/>
    <col min="12" max="12" width="3.140625" style="1" customWidth="1"/>
    <col min="14" max="14" width="11.57421875" style="0" customWidth="1"/>
    <col min="15" max="15" width="2.28125" style="0" customWidth="1"/>
  </cols>
  <sheetData>
    <row r="1" spans="1:15" ht="28.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8.2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3"/>
    </row>
    <row r="3" spans="1:15" ht="26.25">
      <c r="A3" s="3"/>
      <c r="B3" s="12" t="s">
        <v>48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3"/>
    </row>
    <row r="4" spans="1:15" ht="12.75" customHeight="1">
      <c r="A4" s="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15" ht="15">
      <c r="A5" s="3"/>
      <c r="B5" s="3" t="s">
        <v>49</v>
      </c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</row>
    <row r="6" spans="1:15" ht="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</row>
    <row r="7" spans="1:15" ht="15">
      <c r="A7" s="3"/>
      <c r="B7" s="6"/>
      <c r="C7" s="5"/>
      <c r="D7" s="5"/>
      <c r="E7" s="5"/>
      <c r="F7" s="5"/>
      <c r="G7" s="5"/>
      <c r="H7" s="5"/>
      <c r="I7" s="5"/>
      <c r="J7" s="4"/>
      <c r="K7" s="4"/>
      <c r="L7" s="4"/>
      <c r="M7" s="3"/>
      <c r="N7" s="3"/>
      <c r="O7" s="3"/>
    </row>
    <row r="8" spans="1:15" ht="15.75" thickBot="1">
      <c r="A8" s="3"/>
      <c r="B8" s="8" t="s">
        <v>5</v>
      </c>
      <c r="C8" s="4"/>
      <c r="D8" s="4"/>
      <c r="E8" s="7" t="s">
        <v>1</v>
      </c>
      <c r="F8" s="4"/>
      <c r="G8" s="7" t="s">
        <v>3</v>
      </c>
      <c r="H8" s="4"/>
      <c r="I8" s="7" t="s">
        <v>16</v>
      </c>
      <c r="J8" s="4"/>
      <c r="K8" s="4"/>
      <c r="L8" s="4"/>
      <c r="M8" s="3"/>
      <c r="N8" s="3"/>
      <c r="O8" s="3"/>
    </row>
    <row r="9" spans="1:15" ht="15.75" thickBot="1">
      <c r="A9" s="3"/>
      <c r="B9" s="8" t="s">
        <v>37</v>
      </c>
      <c r="C9" s="4">
        <v>0.262</v>
      </c>
      <c r="D9" s="4" t="s">
        <v>2</v>
      </c>
      <c r="E9" s="20"/>
      <c r="F9" s="4" t="s">
        <v>2</v>
      </c>
      <c r="G9" s="20"/>
      <c r="H9" s="4" t="s">
        <v>4</v>
      </c>
      <c r="I9" s="9">
        <f>C9*E9*G9</f>
        <v>0</v>
      </c>
      <c r="J9" s="11" t="s">
        <v>35</v>
      </c>
      <c r="K9" s="4"/>
      <c r="L9" s="4"/>
      <c r="M9" s="3"/>
      <c r="N9" s="3"/>
      <c r="O9" s="3"/>
    </row>
    <row r="10" spans="1:15" ht="15">
      <c r="A10" s="3"/>
      <c r="B10" s="6"/>
      <c r="C10" s="5"/>
      <c r="D10" s="5"/>
      <c r="E10" s="5"/>
      <c r="F10" s="5"/>
      <c r="G10" s="5"/>
      <c r="H10" s="5"/>
      <c r="I10" s="5"/>
      <c r="J10" s="4"/>
      <c r="K10" s="4"/>
      <c r="L10" s="4"/>
      <c r="M10" s="3"/>
      <c r="N10" s="3"/>
      <c r="O10" s="3"/>
    </row>
    <row r="11" spans="1:15" ht="15.75" thickBot="1">
      <c r="A11" s="3"/>
      <c r="B11" s="8" t="s">
        <v>5</v>
      </c>
      <c r="C11" s="7" t="s">
        <v>12</v>
      </c>
      <c r="D11" s="7"/>
      <c r="E11" s="7"/>
      <c r="F11" s="7"/>
      <c r="G11" s="7" t="s">
        <v>17</v>
      </c>
      <c r="H11" s="7"/>
      <c r="I11" s="7" t="s">
        <v>16</v>
      </c>
      <c r="J11" s="4"/>
      <c r="K11" s="4"/>
      <c r="L11" s="4"/>
      <c r="M11" s="3"/>
      <c r="N11" s="3"/>
      <c r="O11" s="3"/>
    </row>
    <row r="12" spans="1:15" ht="15.75" thickBot="1">
      <c r="A12" s="3"/>
      <c r="B12" s="8" t="s">
        <v>36</v>
      </c>
      <c r="C12" s="20"/>
      <c r="D12" s="4" t="s">
        <v>2</v>
      </c>
      <c r="E12" s="4">
        <v>33000</v>
      </c>
      <c r="F12" s="4" t="s">
        <v>7</v>
      </c>
      <c r="G12" s="20"/>
      <c r="H12" s="4" t="s">
        <v>4</v>
      </c>
      <c r="I12" s="9">
        <f>IF(G12=0,0,C12*E12/G12)</f>
        <v>0</v>
      </c>
      <c r="J12" s="4"/>
      <c r="K12" s="4"/>
      <c r="L12" s="4"/>
      <c r="M12" s="3"/>
      <c r="N12" s="3"/>
      <c r="O12" s="3"/>
    </row>
    <row r="13" spans="1:15" ht="15">
      <c r="A13" s="3"/>
      <c r="B13" s="6"/>
      <c r="C13" s="5"/>
      <c r="D13" s="5"/>
      <c r="E13" s="5"/>
      <c r="F13" s="5"/>
      <c r="G13" s="5"/>
      <c r="H13" s="5"/>
      <c r="I13" s="5"/>
      <c r="J13" s="4"/>
      <c r="K13" s="4"/>
      <c r="L13" s="4"/>
      <c r="M13" s="3"/>
      <c r="N13" s="3"/>
      <c r="O13" s="3"/>
    </row>
    <row r="14" spans="1:15" ht="15.75" thickBot="1">
      <c r="A14" s="3"/>
      <c r="B14" s="8" t="s">
        <v>5</v>
      </c>
      <c r="C14" s="7" t="s">
        <v>6</v>
      </c>
      <c r="D14" s="4"/>
      <c r="E14" s="4"/>
      <c r="F14" s="4"/>
      <c r="G14" s="7" t="s">
        <v>1</v>
      </c>
      <c r="H14" s="4"/>
      <c r="I14" s="7" t="s">
        <v>3</v>
      </c>
      <c r="J14" s="4"/>
      <c r="K14" s="4"/>
      <c r="L14" s="4"/>
      <c r="M14" s="3"/>
      <c r="N14" s="3"/>
      <c r="O14" s="3"/>
    </row>
    <row r="15" spans="1:15" ht="15.75" thickBot="1">
      <c r="A15" s="3"/>
      <c r="B15" s="8" t="s">
        <v>39</v>
      </c>
      <c r="C15" s="20"/>
      <c r="D15" s="4" t="s">
        <v>9</v>
      </c>
      <c r="E15" s="4">
        <v>0.262</v>
      </c>
      <c r="F15" s="4" t="s">
        <v>2</v>
      </c>
      <c r="G15" s="20"/>
      <c r="H15" s="4" t="s">
        <v>8</v>
      </c>
      <c r="I15" s="10">
        <f>IF(G15=0,0,C15/(E15*G15))</f>
        <v>0</v>
      </c>
      <c r="J15" s="4"/>
      <c r="K15" s="4"/>
      <c r="L15" s="4"/>
      <c r="M15" s="3"/>
      <c r="N15" s="3"/>
      <c r="O15" s="3"/>
    </row>
    <row r="16" spans="1:15" ht="15">
      <c r="A16" s="3"/>
      <c r="B16" s="6"/>
      <c r="C16" s="5"/>
      <c r="D16" s="5"/>
      <c r="E16" s="5"/>
      <c r="F16" s="5"/>
      <c r="G16" s="5"/>
      <c r="H16" s="5"/>
      <c r="I16" s="5"/>
      <c r="J16" s="4"/>
      <c r="K16" s="4"/>
      <c r="L16" s="4"/>
      <c r="M16" s="3"/>
      <c r="N16" s="3"/>
      <c r="O16" s="3"/>
    </row>
    <row r="17" spans="1:15" ht="15.75" thickBot="1">
      <c r="A17" s="3"/>
      <c r="B17" s="8" t="s">
        <v>5</v>
      </c>
      <c r="C17" s="7" t="s">
        <v>12</v>
      </c>
      <c r="D17" s="7"/>
      <c r="E17" s="7"/>
      <c r="F17" s="7"/>
      <c r="G17" s="7" t="s">
        <v>11</v>
      </c>
      <c r="H17" s="7"/>
      <c r="I17" s="7" t="s">
        <v>3</v>
      </c>
      <c r="J17" s="4"/>
      <c r="K17" s="4"/>
      <c r="L17" s="4"/>
      <c r="M17" s="3"/>
      <c r="N17" s="3"/>
      <c r="O17" s="3"/>
    </row>
    <row r="18" spans="1:15" ht="15.75" thickBot="1">
      <c r="A18" s="3"/>
      <c r="B18" s="8" t="s">
        <v>38</v>
      </c>
      <c r="C18" s="20"/>
      <c r="D18" s="4" t="s">
        <v>2</v>
      </c>
      <c r="E18" s="4">
        <v>63025</v>
      </c>
      <c r="F18" s="4" t="s">
        <v>7</v>
      </c>
      <c r="G18" s="20"/>
      <c r="H18" s="4" t="s">
        <v>4</v>
      </c>
      <c r="I18" s="10">
        <f>IF(G18=0,0,C18*E18/G18)</f>
        <v>0</v>
      </c>
      <c r="J18" s="4"/>
      <c r="K18" s="4"/>
      <c r="L18" s="4"/>
      <c r="M18" s="3"/>
      <c r="N18" s="3"/>
      <c r="O18" s="3"/>
    </row>
    <row r="19" spans="1:15" ht="15">
      <c r="A19" s="3"/>
      <c r="B19" s="6"/>
      <c r="C19" s="5"/>
      <c r="D19" s="5"/>
      <c r="E19" s="5"/>
      <c r="F19" s="5"/>
      <c r="G19" s="5"/>
      <c r="H19" s="5"/>
      <c r="I19" s="5"/>
      <c r="J19" s="4"/>
      <c r="K19" s="4"/>
      <c r="L19" s="4"/>
      <c r="M19" s="3"/>
      <c r="N19" s="3"/>
      <c r="O19" s="3"/>
    </row>
    <row r="20" spans="1:15" ht="15.75" thickBot="1">
      <c r="A20" s="3"/>
      <c r="B20" s="8" t="s">
        <v>5</v>
      </c>
      <c r="C20" s="7" t="s">
        <v>6</v>
      </c>
      <c r="D20" s="7"/>
      <c r="E20" s="7"/>
      <c r="F20" s="7"/>
      <c r="G20" s="7" t="s">
        <v>3</v>
      </c>
      <c r="H20" s="7"/>
      <c r="I20" s="7" t="s">
        <v>1</v>
      </c>
      <c r="J20" s="4"/>
      <c r="K20" s="4"/>
      <c r="L20" s="4"/>
      <c r="M20" s="3"/>
      <c r="N20" s="3"/>
      <c r="O20" s="3"/>
    </row>
    <row r="21" spans="1:15" ht="15.75" thickBot="1">
      <c r="A21" s="3"/>
      <c r="B21" s="8" t="s">
        <v>31</v>
      </c>
      <c r="C21" s="20"/>
      <c r="D21" s="4" t="s">
        <v>9</v>
      </c>
      <c r="E21" s="4">
        <v>0.262</v>
      </c>
      <c r="F21" s="4" t="s">
        <v>2</v>
      </c>
      <c r="G21" s="20"/>
      <c r="H21" s="4" t="s">
        <v>8</v>
      </c>
      <c r="I21" s="9">
        <f>IF(G21=0,0,C21/(E21*G21))</f>
        <v>0</v>
      </c>
      <c r="J21" s="11" t="s">
        <v>32</v>
      </c>
      <c r="K21" s="4"/>
      <c r="L21" s="4"/>
      <c r="M21" s="3"/>
      <c r="N21" s="3"/>
      <c r="O21" s="3"/>
    </row>
    <row r="22" spans="1:15" ht="15">
      <c r="A22" s="3"/>
      <c r="B22" s="6"/>
      <c r="C22" s="5"/>
      <c r="D22" s="5"/>
      <c r="E22" s="5"/>
      <c r="F22" s="5"/>
      <c r="G22" s="5"/>
      <c r="H22" s="5"/>
      <c r="I22" s="5"/>
      <c r="J22" s="4"/>
      <c r="K22" s="4"/>
      <c r="L22" s="4"/>
      <c r="M22" s="3"/>
      <c r="N22" s="3"/>
      <c r="O22" s="3"/>
    </row>
    <row r="23" spans="1:15" ht="15.75" thickBot="1">
      <c r="A23" s="3"/>
      <c r="B23" s="8" t="s">
        <v>5</v>
      </c>
      <c r="C23" s="7" t="s">
        <v>11</v>
      </c>
      <c r="D23" s="7"/>
      <c r="E23" s="7" t="s">
        <v>3</v>
      </c>
      <c r="F23" s="7"/>
      <c r="G23" s="7"/>
      <c r="H23" s="7"/>
      <c r="I23" s="7" t="s">
        <v>10</v>
      </c>
      <c r="J23" s="4"/>
      <c r="K23" s="4"/>
      <c r="L23" s="4"/>
      <c r="M23" s="3"/>
      <c r="N23" s="3"/>
      <c r="O23" s="3"/>
    </row>
    <row r="24" spans="1:15" ht="15.75" thickBot="1">
      <c r="A24" s="3"/>
      <c r="B24" s="8" t="s">
        <v>43</v>
      </c>
      <c r="C24" s="20"/>
      <c r="D24" s="4" t="s">
        <v>2</v>
      </c>
      <c r="E24" s="20"/>
      <c r="F24" s="4" t="s">
        <v>7</v>
      </c>
      <c r="G24" s="4">
        <v>63025</v>
      </c>
      <c r="H24" s="4" t="s">
        <v>4</v>
      </c>
      <c r="I24" s="10">
        <f>C24*E24/G24</f>
        <v>0</v>
      </c>
      <c r="J24" s="4"/>
      <c r="K24" s="4"/>
      <c r="L24" s="4"/>
      <c r="M24" s="3"/>
      <c r="N24" s="3"/>
      <c r="O24" s="3"/>
    </row>
    <row r="25" spans="1:15" ht="15">
      <c r="A25" s="3"/>
      <c r="B25" s="6"/>
      <c r="C25" s="5"/>
      <c r="D25" s="5"/>
      <c r="E25" s="5"/>
      <c r="F25" s="5"/>
      <c r="G25" s="5"/>
      <c r="H25" s="5"/>
      <c r="I25" s="5"/>
      <c r="J25" s="4"/>
      <c r="K25" s="4"/>
      <c r="L25" s="4"/>
      <c r="M25" s="3"/>
      <c r="N25" s="3"/>
      <c r="O25" s="3"/>
    </row>
    <row r="26" spans="1:15" ht="15.75" thickBot="1">
      <c r="A26" s="3"/>
      <c r="B26" s="8" t="s">
        <v>5</v>
      </c>
      <c r="C26" s="7" t="s">
        <v>13</v>
      </c>
      <c r="D26" s="7"/>
      <c r="E26" s="7" t="s">
        <v>6</v>
      </c>
      <c r="F26" s="7"/>
      <c r="G26" s="7"/>
      <c r="H26" s="7"/>
      <c r="I26" s="7" t="s">
        <v>10</v>
      </c>
      <c r="J26" s="4"/>
      <c r="K26" s="4"/>
      <c r="L26" s="4"/>
      <c r="M26" s="3"/>
      <c r="N26" s="3"/>
      <c r="O26" s="3"/>
    </row>
    <row r="27" spans="1:15" ht="15.75" thickBot="1">
      <c r="A27" s="3"/>
      <c r="B27" s="8" t="s">
        <v>42</v>
      </c>
      <c r="C27" s="20"/>
      <c r="D27" s="4" t="s">
        <v>2</v>
      </c>
      <c r="E27" s="20"/>
      <c r="F27" s="4" t="s">
        <v>7</v>
      </c>
      <c r="G27" s="4">
        <v>33000</v>
      </c>
      <c r="H27" s="4" t="s">
        <v>4</v>
      </c>
      <c r="I27" s="10">
        <f>C27*E27/G27</f>
        <v>0</v>
      </c>
      <c r="J27" s="4"/>
      <c r="K27" s="4"/>
      <c r="L27" s="4"/>
      <c r="M27" s="3"/>
      <c r="N27" s="3"/>
      <c r="O27" s="3"/>
    </row>
    <row r="28" spans="1:15" ht="15">
      <c r="A28" s="3"/>
      <c r="B28" s="6"/>
      <c r="C28" s="5"/>
      <c r="D28" s="5"/>
      <c r="E28" s="5"/>
      <c r="F28" s="5"/>
      <c r="G28" s="5"/>
      <c r="H28" s="5"/>
      <c r="I28" s="5"/>
      <c r="J28" s="4"/>
      <c r="K28" s="4"/>
      <c r="L28" s="4"/>
      <c r="M28" s="3"/>
      <c r="N28" s="3"/>
      <c r="O28" s="3"/>
    </row>
    <row r="29" spans="1:15" ht="15.75" thickBot="1">
      <c r="A29" s="3"/>
      <c r="B29" s="8" t="s">
        <v>5</v>
      </c>
      <c r="C29" s="7" t="s">
        <v>12</v>
      </c>
      <c r="D29" s="7"/>
      <c r="E29" s="7"/>
      <c r="F29" s="7"/>
      <c r="G29" s="7" t="s">
        <v>3</v>
      </c>
      <c r="H29" s="7"/>
      <c r="I29" s="7" t="s">
        <v>11</v>
      </c>
      <c r="J29" s="4"/>
      <c r="K29" s="4"/>
      <c r="L29" s="4"/>
      <c r="M29" s="3"/>
      <c r="N29" s="3"/>
      <c r="O29" s="3"/>
    </row>
    <row r="30" spans="1:15" ht="15.75" thickBot="1">
      <c r="A30" s="3"/>
      <c r="B30" s="8" t="s">
        <v>40</v>
      </c>
      <c r="C30" s="20"/>
      <c r="D30" s="4" t="s">
        <v>2</v>
      </c>
      <c r="E30" s="4">
        <v>63025</v>
      </c>
      <c r="F30" s="4" t="s">
        <v>7</v>
      </c>
      <c r="G30" s="20"/>
      <c r="H30" s="4" t="s">
        <v>4</v>
      </c>
      <c r="I30" s="9">
        <f>IF(G30=0,0,C30*E30/G30)</f>
        <v>0</v>
      </c>
      <c r="J30" s="11" t="s">
        <v>34</v>
      </c>
      <c r="K30" s="4"/>
      <c r="L30" s="4"/>
      <c r="M30" s="3"/>
      <c r="N30" s="3"/>
      <c r="O30" s="3"/>
    </row>
    <row r="31" spans="1:15" ht="15">
      <c r="A31" s="3"/>
      <c r="B31" s="6"/>
      <c r="C31" s="5"/>
      <c r="D31" s="5"/>
      <c r="E31" s="5"/>
      <c r="F31" s="5"/>
      <c r="G31" s="5"/>
      <c r="H31" s="5"/>
      <c r="I31" s="5"/>
      <c r="J31" s="4"/>
      <c r="K31" s="4"/>
      <c r="L31" s="4"/>
      <c r="M31" s="3"/>
      <c r="N31" s="3"/>
      <c r="O31" s="3"/>
    </row>
    <row r="32" spans="1:15" ht="15.75" thickBot="1">
      <c r="A32" s="3"/>
      <c r="B32" s="8" t="s">
        <v>5</v>
      </c>
      <c r="C32" s="4"/>
      <c r="D32" s="4"/>
      <c r="E32" s="7" t="s">
        <v>17</v>
      </c>
      <c r="F32" s="7"/>
      <c r="G32" s="7" t="s">
        <v>14</v>
      </c>
      <c r="H32" s="7"/>
      <c r="I32" s="7" t="s">
        <v>11</v>
      </c>
      <c r="J32" s="4"/>
      <c r="K32" s="4"/>
      <c r="L32" s="4"/>
      <c r="M32" s="3"/>
      <c r="N32" s="3"/>
      <c r="O32" s="3"/>
    </row>
    <row r="33" spans="1:15" ht="15.75" thickBot="1">
      <c r="A33" s="3"/>
      <c r="B33" s="8" t="s">
        <v>41</v>
      </c>
      <c r="C33" s="4"/>
      <c r="D33" s="4"/>
      <c r="E33" s="20"/>
      <c r="F33" s="4" t="s">
        <v>2</v>
      </c>
      <c r="G33" s="20"/>
      <c r="H33" s="4" t="s">
        <v>4</v>
      </c>
      <c r="I33" s="9">
        <f>E33*G33</f>
        <v>0</v>
      </c>
      <c r="J33" s="11" t="s">
        <v>34</v>
      </c>
      <c r="K33" s="4"/>
      <c r="L33" s="4"/>
      <c r="M33" s="3"/>
      <c r="N33" s="3"/>
      <c r="O33" s="3"/>
    </row>
    <row r="34" spans="1:15" ht="15">
      <c r="A34" s="3"/>
      <c r="B34" s="6"/>
      <c r="C34" s="5"/>
      <c r="D34" s="5"/>
      <c r="E34" s="5"/>
      <c r="F34" s="5"/>
      <c r="G34" s="5"/>
      <c r="H34" s="5"/>
      <c r="I34" s="5"/>
      <c r="J34" s="4"/>
      <c r="K34" s="4"/>
      <c r="L34" s="4"/>
      <c r="M34" s="3"/>
      <c r="N34" s="3"/>
      <c r="O34" s="3"/>
    </row>
    <row r="35" spans="1:15" ht="15.75" thickBot="1">
      <c r="A35" s="3"/>
      <c r="B35" s="8" t="s">
        <v>5</v>
      </c>
      <c r="C35" s="7" t="s">
        <v>12</v>
      </c>
      <c r="D35" s="7"/>
      <c r="E35" s="7"/>
      <c r="F35" s="7"/>
      <c r="G35" s="7" t="s">
        <v>16</v>
      </c>
      <c r="H35" s="7"/>
      <c r="I35" s="7" t="s">
        <v>18</v>
      </c>
      <c r="J35" s="4"/>
      <c r="K35" s="4"/>
      <c r="L35" s="4"/>
      <c r="M35" s="3"/>
      <c r="N35" s="3"/>
      <c r="O35" s="3"/>
    </row>
    <row r="36" spans="1:15" ht="15.75" thickBot="1">
      <c r="A36" s="3"/>
      <c r="B36" s="8" t="s">
        <v>15</v>
      </c>
      <c r="C36" s="20"/>
      <c r="D36" s="4" t="s">
        <v>2</v>
      </c>
      <c r="E36" s="4">
        <v>33000</v>
      </c>
      <c r="F36" s="4" t="s">
        <v>7</v>
      </c>
      <c r="G36" s="20"/>
      <c r="H36" s="4" t="s">
        <v>4</v>
      </c>
      <c r="I36" s="9">
        <f>IF(G36=0,0,C36*E36/G36)</f>
        <v>0</v>
      </c>
      <c r="J36" s="11" t="s">
        <v>33</v>
      </c>
      <c r="K36" s="4"/>
      <c r="L36" s="4"/>
      <c r="M36" s="3"/>
      <c r="N36" s="3"/>
      <c r="O36" s="3"/>
    </row>
    <row r="37" spans="1:15" ht="15">
      <c r="A37" s="3"/>
      <c r="B37" s="6"/>
      <c r="C37" s="5"/>
      <c r="D37" s="5"/>
      <c r="E37" s="5"/>
      <c r="F37" s="5"/>
      <c r="G37" s="5"/>
      <c r="H37" s="5"/>
      <c r="I37" s="5"/>
      <c r="J37" s="4"/>
      <c r="K37" s="4"/>
      <c r="L37" s="4"/>
      <c r="M37" s="3"/>
      <c r="N37" s="3"/>
      <c r="O37" s="3"/>
    </row>
    <row r="38" spans="1:15" ht="15.75" thickBot="1">
      <c r="A38" s="3"/>
      <c r="B38" s="8" t="s">
        <v>5</v>
      </c>
      <c r="C38" s="4"/>
      <c r="D38" s="4"/>
      <c r="E38" s="7" t="s">
        <v>11</v>
      </c>
      <c r="F38" s="7"/>
      <c r="G38" s="7" t="s">
        <v>14</v>
      </c>
      <c r="H38" s="7"/>
      <c r="I38" s="7" t="s">
        <v>19</v>
      </c>
      <c r="J38" s="4"/>
      <c r="K38" s="4"/>
      <c r="L38" s="4"/>
      <c r="M38" s="3"/>
      <c r="N38" s="3"/>
      <c r="O38" s="3"/>
    </row>
    <row r="39" spans="1:15" ht="15.75" thickBot="1">
      <c r="A39" s="3"/>
      <c r="B39" s="8" t="s">
        <v>46</v>
      </c>
      <c r="C39" s="4"/>
      <c r="D39" s="4"/>
      <c r="E39" s="20"/>
      <c r="F39" s="4" t="s">
        <v>7</v>
      </c>
      <c r="G39" s="20"/>
      <c r="H39" s="4" t="s">
        <v>4</v>
      </c>
      <c r="I39" s="9">
        <f>IF(G39=0,0,E39/G39)</f>
        <v>0</v>
      </c>
      <c r="J39" s="4" t="s">
        <v>33</v>
      </c>
      <c r="K39" s="4"/>
      <c r="L39" s="4"/>
      <c r="M39" s="3"/>
      <c r="N39" s="3"/>
      <c r="O39" s="3"/>
    </row>
    <row r="40" spans="1:15" ht="15">
      <c r="A40" s="3"/>
      <c r="B40" s="6"/>
      <c r="C40" s="5"/>
      <c r="D40" s="5"/>
      <c r="E40" s="5"/>
      <c r="F40" s="5"/>
      <c r="G40" s="5"/>
      <c r="H40" s="5"/>
      <c r="I40" s="5"/>
      <c r="J40" s="4"/>
      <c r="K40" s="4"/>
      <c r="L40" s="4"/>
      <c r="M40" s="3"/>
      <c r="N40" s="3"/>
      <c r="O40" s="3"/>
    </row>
    <row r="41" spans="1:15" ht="15.75" thickBot="1">
      <c r="A41" s="3"/>
      <c r="B41" s="8" t="s">
        <v>5</v>
      </c>
      <c r="C41" s="7" t="s">
        <v>12</v>
      </c>
      <c r="D41" s="7"/>
      <c r="E41" s="7"/>
      <c r="F41" s="7"/>
      <c r="G41" s="7" t="s">
        <v>6</v>
      </c>
      <c r="H41" s="7"/>
      <c r="I41" s="7" t="s">
        <v>19</v>
      </c>
      <c r="J41" s="4"/>
      <c r="K41" s="4"/>
      <c r="L41" s="4"/>
      <c r="M41" s="3"/>
      <c r="N41" s="3"/>
      <c r="O41" s="3"/>
    </row>
    <row r="42" spans="1:15" ht="15.75" thickBot="1">
      <c r="A42" s="3"/>
      <c r="B42" s="8" t="s">
        <v>47</v>
      </c>
      <c r="C42" s="20"/>
      <c r="D42" s="4" t="s">
        <v>2</v>
      </c>
      <c r="E42" s="4">
        <v>33000</v>
      </c>
      <c r="F42" s="4" t="s">
        <v>7</v>
      </c>
      <c r="G42" s="20"/>
      <c r="H42" s="4" t="s">
        <v>4</v>
      </c>
      <c r="I42" s="9">
        <f>IF(G42=0,0,C42*E42/G42)</f>
        <v>0</v>
      </c>
      <c r="J42" s="4" t="s">
        <v>33</v>
      </c>
      <c r="K42" s="4"/>
      <c r="L42" s="4"/>
      <c r="M42" s="3"/>
      <c r="N42" s="3"/>
      <c r="O42" s="3"/>
    </row>
    <row r="43" spans="1:15" ht="15">
      <c r="A43" s="3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6"/>
      <c r="O43" s="3"/>
    </row>
    <row r="44" spans="1:15" ht="15.75" thickBot="1">
      <c r="A44" s="3"/>
      <c r="B44" s="8" t="s">
        <v>5</v>
      </c>
      <c r="C44" s="7" t="s">
        <v>21</v>
      </c>
      <c r="D44" s="7"/>
      <c r="E44" s="7" t="s">
        <v>22</v>
      </c>
      <c r="F44" s="7"/>
      <c r="G44" s="7" t="s">
        <v>23</v>
      </c>
      <c r="H44" s="7"/>
      <c r="I44" s="7" t="s">
        <v>24</v>
      </c>
      <c r="J44" s="7"/>
      <c r="K44" s="7"/>
      <c r="L44" s="7"/>
      <c r="M44" s="8"/>
      <c r="N44" s="8" t="s">
        <v>10</v>
      </c>
      <c r="O44" s="3"/>
    </row>
    <row r="45" spans="1:15" ht="15.75" thickBot="1">
      <c r="A45" s="3"/>
      <c r="B45" s="8" t="s">
        <v>20</v>
      </c>
      <c r="C45" s="20"/>
      <c r="D45" s="4" t="s">
        <v>2</v>
      </c>
      <c r="E45" s="20"/>
      <c r="F45" s="4" t="s">
        <v>2</v>
      </c>
      <c r="G45" s="20"/>
      <c r="H45" s="4" t="s">
        <v>2</v>
      </c>
      <c r="I45" s="20"/>
      <c r="J45" s="4" t="s">
        <v>2</v>
      </c>
      <c r="K45" s="4">
        <v>1.73</v>
      </c>
      <c r="L45" s="4" t="s">
        <v>7</v>
      </c>
      <c r="M45" s="4">
        <v>746</v>
      </c>
      <c r="N45" s="10">
        <f>C45*E45*G45*I45*K45/M45</f>
        <v>0</v>
      </c>
      <c r="O45" s="3"/>
    </row>
    <row r="46" spans="1:15" ht="15">
      <c r="A46" s="3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6"/>
      <c r="O46" s="3"/>
    </row>
    <row r="47" spans="1:15" ht="15.75" thickBot="1">
      <c r="A47" s="3"/>
      <c r="B47" s="8" t="s">
        <v>5</v>
      </c>
      <c r="C47" s="7" t="s">
        <v>21</v>
      </c>
      <c r="D47" s="7"/>
      <c r="E47" s="7" t="s">
        <v>22</v>
      </c>
      <c r="F47" s="7"/>
      <c r="G47" s="7" t="s">
        <v>23</v>
      </c>
      <c r="H47" s="7"/>
      <c r="I47" s="7"/>
      <c r="J47" s="7"/>
      <c r="K47" s="7" t="s">
        <v>10</v>
      </c>
      <c r="L47" s="4"/>
      <c r="M47" s="3"/>
      <c r="N47" s="3"/>
      <c r="O47" s="3"/>
    </row>
    <row r="48" spans="1:15" ht="15.75" thickBot="1">
      <c r="A48" s="3"/>
      <c r="B48" s="8" t="s">
        <v>25</v>
      </c>
      <c r="C48" s="20"/>
      <c r="D48" s="4" t="s">
        <v>2</v>
      </c>
      <c r="E48" s="20"/>
      <c r="F48" s="4" t="s">
        <v>2</v>
      </c>
      <c r="G48" s="20"/>
      <c r="H48" s="4" t="s">
        <v>7</v>
      </c>
      <c r="I48" s="4">
        <v>746</v>
      </c>
      <c r="J48" s="4" t="s">
        <v>4</v>
      </c>
      <c r="K48" s="10">
        <f>C48*E48*G48/I48</f>
        <v>0</v>
      </c>
      <c r="L48" s="4"/>
      <c r="M48" s="3"/>
      <c r="N48" s="3"/>
      <c r="O48" s="3"/>
    </row>
    <row r="49" spans="1:15" ht="15">
      <c r="A49" s="3"/>
      <c r="B49" s="6"/>
      <c r="C49" s="5"/>
      <c r="D49" s="5"/>
      <c r="E49" s="5"/>
      <c r="F49" s="5"/>
      <c r="G49" s="5"/>
      <c r="H49" s="5"/>
      <c r="I49" s="5"/>
      <c r="J49" s="5"/>
      <c r="K49" s="5"/>
      <c r="L49" s="4"/>
      <c r="M49" s="3"/>
      <c r="N49" s="3"/>
      <c r="O49" s="3"/>
    </row>
    <row r="50" spans="1:15" ht="15.75" thickBot="1">
      <c r="A50" s="3"/>
      <c r="B50" s="8" t="s">
        <v>5</v>
      </c>
      <c r="C50" s="7" t="s">
        <v>27</v>
      </c>
      <c r="D50" s="7"/>
      <c r="E50" s="7"/>
      <c r="F50" s="7"/>
      <c r="G50" s="7" t="s">
        <v>26</v>
      </c>
      <c r="H50" s="4"/>
      <c r="I50" s="4"/>
      <c r="J50" s="4"/>
      <c r="K50" s="4"/>
      <c r="L50" s="4"/>
      <c r="M50" s="3"/>
      <c r="N50" s="3"/>
      <c r="O50" s="3"/>
    </row>
    <row r="51" spans="1:15" ht="15.75" thickBot="1">
      <c r="A51" s="3"/>
      <c r="B51" s="8" t="s">
        <v>28</v>
      </c>
      <c r="C51" s="20"/>
      <c r="D51" s="4" t="s">
        <v>7</v>
      </c>
      <c r="E51" s="4">
        <v>8.8507</v>
      </c>
      <c r="F51" s="4" t="s">
        <v>4</v>
      </c>
      <c r="G51" s="9">
        <f>C51/E51</f>
        <v>0</v>
      </c>
      <c r="H51" s="4"/>
      <c r="I51" s="4"/>
      <c r="J51" s="4"/>
      <c r="K51" s="4"/>
      <c r="L51" s="4"/>
      <c r="M51" s="3"/>
      <c r="N51" s="3"/>
      <c r="O51" s="3"/>
    </row>
    <row r="52" spans="1:15" ht="15">
      <c r="A52" s="3"/>
      <c r="B52" s="6"/>
      <c r="C52" s="5"/>
      <c r="D52" s="5"/>
      <c r="E52" s="5"/>
      <c r="F52" s="5"/>
      <c r="G52" s="5"/>
      <c r="H52" s="4"/>
      <c r="I52" s="4"/>
      <c r="J52" s="4"/>
      <c r="K52" s="4"/>
      <c r="L52" s="4"/>
      <c r="M52" s="3"/>
      <c r="N52" s="3"/>
      <c r="O52" s="3"/>
    </row>
    <row r="53" spans="1:15" ht="15.75" thickBot="1">
      <c r="A53" s="3"/>
      <c r="B53" s="8" t="s">
        <v>5</v>
      </c>
      <c r="C53" s="7" t="s">
        <v>26</v>
      </c>
      <c r="D53" s="7"/>
      <c r="E53" s="7"/>
      <c r="F53" s="7"/>
      <c r="G53" s="7" t="s">
        <v>44</v>
      </c>
      <c r="H53" s="4"/>
      <c r="I53" s="4"/>
      <c r="J53" s="4"/>
      <c r="K53" s="4"/>
      <c r="L53" s="4"/>
      <c r="M53" s="3"/>
      <c r="N53" s="3"/>
      <c r="O53" s="3"/>
    </row>
    <row r="54" spans="1:15" ht="15.75" thickBot="1">
      <c r="A54" s="3"/>
      <c r="B54" s="8" t="s">
        <v>45</v>
      </c>
      <c r="C54" s="20"/>
      <c r="D54" s="4" t="s">
        <v>2</v>
      </c>
      <c r="E54" s="4">
        <v>8.8507</v>
      </c>
      <c r="F54" s="4" t="s">
        <v>4</v>
      </c>
      <c r="G54" s="9">
        <f>C54*E54</f>
        <v>0</v>
      </c>
      <c r="H54" s="4"/>
      <c r="I54" s="4"/>
      <c r="J54" s="4"/>
      <c r="K54" s="4"/>
      <c r="L54" s="4"/>
      <c r="M54" s="3"/>
      <c r="N54" s="3"/>
      <c r="O54" s="3"/>
    </row>
    <row r="55" spans="1:15" ht="15">
      <c r="A55" s="3"/>
      <c r="B55" s="6"/>
      <c r="C55" s="5"/>
      <c r="D55" s="5"/>
      <c r="E55" s="5"/>
      <c r="F55" s="5"/>
      <c r="G55" s="5"/>
      <c r="H55" s="4"/>
      <c r="I55" s="4"/>
      <c r="J55" s="4"/>
      <c r="K55" s="4"/>
      <c r="L55" s="4"/>
      <c r="M55" s="3"/>
      <c r="N55" s="3"/>
      <c r="O55" s="3"/>
    </row>
    <row r="56" spans="1:15" ht="15.75" thickBot="1">
      <c r="A56" s="3"/>
      <c r="B56" s="8" t="s">
        <v>5</v>
      </c>
      <c r="C56" s="7" t="s">
        <v>30</v>
      </c>
      <c r="D56" s="7"/>
      <c r="E56" s="7"/>
      <c r="F56" s="7"/>
      <c r="G56" s="7" t="s">
        <v>10</v>
      </c>
      <c r="H56" s="4"/>
      <c r="I56" s="4"/>
      <c r="J56" s="4"/>
      <c r="K56" s="4"/>
      <c r="L56" s="4"/>
      <c r="M56" s="3"/>
      <c r="N56" s="3"/>
      <c r="O56" s="3"/>
    </row>
    <row r="57" spans="1:15" ht="15.75" thickBot="1">
      <c r="A57" s="3"/>
      <c r="B57" s="8" t="s">
        <v>29</v>
      </c>
      <c r="C57" s="20"/>
      <c r="D57" s="4" t="s">
        <v>2</v>
      </c>
      <c r="E57" s="4">
        <v>1.341</v>
      </c>
      <c r="F57" s="4" t="s">
        <v>4</v>
      </c>
      <c r="G57" s="9">
        <f>C57*E57</f>
        <v>0</v>
      </c>
      <c r="H57" s="4"/>
      <c r="I57" s="4"/>
      <c r="J57" s="4"/>
      <c r="K57" s="4"/>
      <c r="L57" s="4"/>
      <c r="M57" s="3"/>
      <c r="N57" s="3"/>
      <c r="O57" s="3"/>
    </row>
    <row r="58" spans="1:15" ht="15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3"/>
      <c r="N58" s="3"/>
      <c r="O58" s="3"/>
    </row>
    <row r="59" spans="1:15" ht="18" customHeight="1">
      <c r="A59" s="2"/>
      <c r="B59" s="14" t="s">
        <v>50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2"/>
    </row>
    <row r="60" spans="1:15" s="19" customFormat="1" ht="16.5" customHeight="1">
      <c r="A60" s="16"/>
      <c r="B60" s="17" t="s">
        <v>51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6"/>
    </row>
  </sheetData>
  <sheetProtection password="DFAA" sheet="1" objects="1" scenarios="1" selectLockedCells="1"/>
  <mergeCells count="4">
    <mergeCell ref="A1:O1"/>
    <mergeCell ref="B3:N3"/>
    <mergeCell ref="B59:N59"/>
    <mergeCell ref="B60:N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Hodina</dc:creator>
  <cp:keywords/>
  <dc:description/>
  <cp:lastModifiedBy>Dan Hodina</cp:lastModifiedBy>
  <dcterms:created xsi:type="dcterms:W3CDTF">2011-05-31T13:19:26Z</dcterms:created>
  <dcterms:modified xsi:type="dcterms:W3CDTF">2011-05-31T15:09:36Z</dcterms:modified>
  <cp:category/>
  <cp:version/>
  <cp:contentType/>
  <cp:contentStatus/>
</cp:coreProperties>
</file>